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230F39F1-F76C-4D6A-8DA8-131B43C129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ości 2023r" sheetId="1" r:id="rId1"/>
    <sheet name="Arkusz2" sheetId="2" r:id="rId2"/>
    <sheet name="Arkusz3" sheetId="3" r:id="rId3"/>
  </sheets>
  <definedNames>
    <definedName name="_xlnm.Print_Area" localSheetId="0">'śr.czystości 2023r'!$A$1:$I$36</definedName>
  </definedNames>
  <calcPr calcId="191029"/>
</workbook>
</file>

<file path=xl/calcChain.xml><?xml version="1.0" encoding="utf-8"?>
<calcChain xmlns="http://schemas.openxmlformats.org/spreadsheetml/2006/main">
  <c r="F36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4" i="1"/>
  <c r="E4" i="1"/>
  <c r="E5" i="1"/>
  <c r="E6" i="1"/>
  <c r="E9" i="1"/>
  <c r="E11" i="1"/>
  <c r="E17" i="1"/>
  <c r="E26" i="1"/>
  <c r="E32" i="1"/>
  <c r="I13" i="1" l="1"/>
  <c r="I9" i="1"/>
  <c r="I11" i="1" l="1"/>
  <c r="I35" i="1" l="1"/>
  <c r="I28" i="1"/>
  <c r="I22" i="1"/>
  <c r="I7" i="1"/>
  <c r="I34" i="1"/>
  <c r="I27" i="1"/>
  <c r="I21" i="1"/>
  <c r="I17" i="1"/>
  <c r="I6" i="1"/>
  <c r="I33" i="1"/>
  <c r="I26" i="1"/>
  <c r="I19" i="1"/>
  <c r="I12" i="1"/>
  <c r="I5" i="1"/>
  <c r="I32" i="1"/>
  <c r="I25" i="1"/>
  <c r="I20" i="1"/>
  <c r="I14" i="1"/>
  <c r="I31" i="1"/>
  <c r="I24" i="1"/>
  <c r="I18" i="1"/>
  <c r="I10" i="1"/>
  <c r="I30" i="1"/>
  <c r="I29" i="1"/>
  <c r="I23" i="1"/>
  <c r="I15" i="1"/>
  <c r="I8" i="1"/>
  <c r="I16" i="1"/>
  <c r="I4" i="1" l="1"/>
  <c r="I36" i="1" l="1"/>
  <c r="H36" i="1"/>
</calcChain>
</file>

<file path=xl/sharedStrings.xml><?xml version="1.0" encoding="utf-8"?>
<sst xmlns="http://schemas.openxmlformats.org/spreadsheetml/2006/main" count="109" uniqueCount="82">
  <si>
    <t>Lp</t>
  </si>
  <si>
    <t>nazwa towaru</t>
  </si>
  <si>
    <t>j.m.</t>
  </si>
  <si>
    <t>cena jed.netto</t>
  </si>
  <si>
    <t>wartość netto</t>
  </si>
  <si>
    <t>wartość brutto</t>
  </si>
  <si>
    <t>VAT</t>
  </si>
  <si>
    <t>op.</t>
  </si>
  <si>
    <t>szt</t>
  </si>
  <si>
    <t>Komplet szufelka ze zmiotką, całość wykonana z trwałego tworzywa, gumowe zakończenie szufelki ułatwia zbieranie odpadów.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</si>
  <si>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</si>
  <si>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</si>
  <si>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</si>
  <si>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stelaż 40cm</t>
  </si>
  <si>
    <t>Mydło w płynie nie gorsze niż Attis , pojemnośc: 5l</t>
  </si>
  <si>
    <t>Odplamiacz do białych tkanin w płynie, nie gorszy niż Vanish Gold, pojemność 1800 ml</t>
  </si>
  <si>
    <t>rolka</t>
  </si>
  <si>
    <t>Plyn do dezynfekcji wc nie gorszy niż Domestos, pojemność 750 ml, zawierający substancje wybielające, żelowa konsystencja, doskonale radzi sobie z likwidacją bakterii, grzybów i zarazków.</t>
  </si>
  <si>
    <t>Plyn do dezynfekcji wc nie gorszy niż Domestos, pojemność 5l,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</si>
  <si>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</si>
  <si>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</si>
  <si>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do nabłyszczania w zmywarkach, pojemność 5l, nie gorszy niż Stalgast</t>
  </si>
  <si>
    <t>Płyn do mycia w zmywarkach, pojemność 10l, nie gorszy niż Stalgast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</si>
  <si>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</si>
  <si>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 xml:space="preserve">Płyn wybielający 1 l. nie gorszy niż ace </t>
  </si>
  <si>
    <t>Powłoka polimerowa o bardzo wysokim połysku bez polerowania, odporna na dezynfekcję i alkohole, nie gorsza niż Kiehl Thermohospital, pojemność: 5l.</t>
  </si>
  <si>
    <t>Ręcznik 2-warstwowy 12 rolek w opakowaniu, 2-warstwowy, średnica 14cm, wysokość rolki 18cm, nie gorszy niż Clarina</t>
  </si>
  <si>
    <t>Ściereczka frotte z mikrofibry, rozmiar 32x38 cm, miękka i delikatna, nie wymaga detergentów,przyjazna dla alergików, superchłonna i szybkoschnąca -Kuchcik</t>
  </si>
  <si>
    <t>Woreczki foliowe, rozmiar 22x42 cm , ilość w opakowakiu 800 szt, kolor bezbarwny, do kontaktu z zywnością</t>
  </si>
  <si>
    <t>Worki na śmieci, pojemność: 120 litrów, ilość: 25 sztuk, wymiary: 70 x 110 cm, grubość: 28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</si>
  <si>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</si>
  <si>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</si>
  <si>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z mocnej, chłonnej gąbki o wymiarach 9,5x6,5x3cm, efektywnie likwiduje brud i tłuszcz, opakowanie: 10 szt</t>
  </si>
  <si>
    <t>kij drewniany lakierowany z gwintem</t>
  </si>
  <si>
    <t>Razem:</t>
  </si>
  <si>
    <t>Ściereczki uniwersalne nie gorsze niż PRIMA MAXI "Jak bawełna" 10szt w op.</t>
  </si>
  <si>
    <t>Papier toaletowy biały, 12 rolek miękki wytrzymały dwie miękkie warstwy połaczone estetycznym tłoczeniem</t>
  </si>
  <si>
    <t>Ręczniki papierowe dwustronne, paczka 200 listków, dobrze wchłaniajace wodę, białe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</si>
  <si>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</si>
  <si>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Ręcznik papierowy superchłonny, dwuwarstwowy, kolor: biały, wysokość rolki 26 cm, średnica 28 cm, długość 190 m, opakowanie zawiera dwie rolki</t>
  </si>
  <si>
    <t>Papier toaletowy biały, 2 miękkie warstwy połączone estetycznym tłoczeniem Tol Jumbo</t>
  </si>
  <si>
    <t>Mydło w płynie, pojemność 500ml, nie gorsze niż Luksja</t>
  </si>
  <si>
    <t>Papier toaletowy szary jednowartwowy, nie gorszy niż Jumbo Big, rolka</t>
  </si>
  <si>
    <t>Odświeżacz Brait suchy spray 300ml</t>
  </si>
  <si>
    <t>Płyn do naczyń nie gorszy niż Ludwik, pojemność: 5l, pH neutralne dla skóry, gęsta konsystencja, delikatny miętowy zapach, łagodny dla dłoni, biodegradacyjny.</t>
  </si>
  <si>
    <t>Specjalny Ośrodek Szkolno - Wychowawczy w Wyszkowie</t>
  </si>
  <si>
    <t>Część V FORMULARZ CENOWY</t>
  </si>
  <si>
    <t>Załącznik Nr 2d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</si>
  <si>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</si>
  <si>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</si>
  <si>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</si>
  <si>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</si>
  <si>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</si>
  <si>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</si>
  <si>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</si>
  <si>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</si>
  <si>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</si>
  <si>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</si>
  <si>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</si>
  <si>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</si>
  <si>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</si>
  <si>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</si>
  <si>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</si>
  <si>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</si>
  <si>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</si>
  <si>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</si>
  <si>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</si>
  <si>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</si>
  <si>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</si>
  <si>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</si>
  <si>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</si>
  <si>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</si>
  <si>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</si>
  <si>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</si>
  <si>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</si>
  <si>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</si>
  <si>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</si>
  <si>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</si>
  <si>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</si>
  <si>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</si>
  <si>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razem ilość</t>
  </si>
  <si>
    <t>stawka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</si>
</sst>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vertical="top"/>
      <protection locked="0"/>
    </xf>
    <xf numFmtId="4" fontId="7" fillId="0" borderId="1" xfId="0" applyNumberFormat="1" applyFont="1" applyBorder="1" applyAlignment="1">
      <alignment vertical="top"/>
    </xf>
    <xf numFmtId="0" fontId="6" fillId="3" borderId="2" xfId="0" applyFont="1" applyFill="1" applyBorder="1" applyAlignment="1" applyProtection="1">
      <alignment horizontal="right" vertical="top"/>
      <protection locked="0"/>
    </xf>
    <xf numFmtId="0" fontId="5" fillId="4" borderId="1" xfId="0" applyFont="1" applyFill="1" applyBorder="1" applyAlignment="1" applyProtection="1">
      <alignment vertical="top" wrapText="1"/>
      <protection locked="0"/>
    </xf>
    <xf numFmtId="0" fontId="6" fillId="3" borderId="2" xfId="0" applyFont="1" applyFill="1" applyBorder="1" applyAlignment="1" applyProtection="1">
      <alignment vertical="top"/>
      <protection locked="0"/>
    </xf>
    <xf numFmtId="0" fontId="8" fillId="3" borderId="2" xfId="0" applyFont="1" applyFill="1" applyBorder="1" applyAlignment="1" applyProtection="1">
      <alignment vertical="top"/>
      <protection locked="0"/>
    </xf>
    <xf numFmtId="0" fontId="6" fillId="3" borderId="2" xfId="0" applyFont="1" applyFill="1" applyBorder="1" applyAlignment="1" applyProtection="1">
      <alignment horizontal="right"/>
      <protection locked="0"/>
    </xf>
    <xf numFmtId="0" fontId="5" fillId="4" borderId="1" xfId="0" applyFont="1" applyFill="1" applyBorder="1" applyAlignment="1" applyProtection="1">
      <alignment vertical="top"/>
      <protection locked="0"/>
    </xf>
    <xf numFmtId="0" fontId="6" fillId="3" borderId="1" xfId="0" applyFont="1" applyFill="1" applyBorder="1" applyAlignment="1" applyProtection="1">
      <alignment vertical="top"/>
      <protection locked="0"/>
    </xf>
    <xf numFmtId="0" fontId="5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5" fillId="0" borderId="1" xfId="0" applyFont="1" applyBorder="1" applyAlignment="1">
      <alignment vertical="top"/>
    </xf>
    <xf numFmtId="4" fontId="5" fillId="0" borderId="1" xfId="0" applyNumberFormat="1" applyFont="1" applyBorder="1" applyAlignment="1">
      <alignment vertical="top"/>
    </xf>
    <xf numFmtId="4" fontId="6" fillId="2" borderId="1" xfId="0" applyNumberFormat="1" applyFont="1" applyFill="1" applyBorder="1"/>
    <xf numFmtId="4" fontId="7" fillId="2" borderId="1" xfId="0" applyNumberFormat="1" applyFont="1" applyFill="1" applyBorder="1" applyAlignment="1">
      <alignment vertical="top"/>
    </xf>
    <xf numFmtId="2" fontId="6" fillId="2" borderId="1" xfId="0" applyNumberFormat="1" applyFont="1" applyFill="1" applyBorder="1"/>
    <xf numFmtId="4" fontId="5" fillId="2" borderId="1" xfId="0" applyNumberFormat="1" applyFont="1" applyFill="1" applyBorder="1" applyAlignment="1">
      <alignment vertical="top"/>
    </xf>
    <xf numFmtId="0" fontId="10" fillId="2" borderId="1" xfId="0" applyFont="1" applyFill="1" applyBorder="1" applyAlignment="1" applyProtection="1">
      <alignment wrapText="1"/>
      <protection locked="0"/>
    </xf>
    <xf numFmtId="0" fontId="10" fillId="2" borderId="1" xfId="0" applyFont="1" applyFill="1" applyBorder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0" xfId="0" applyFont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93" zoomScaleNormal="93" workbookViewId="0">
      <selection activeCell="H5" sqref="H5"/>
    </sheetView>
  </sheetViews>
  <sheetFormatPr defaultColWidth="9.109375" defaultRowHeight="15.6" x14ac:dyDescent="0.3"/>
  <cols>
    <col min="1" max="1" width="5.33203125" style="2" customWidth="1"/>
    <col min="2" max="2" width="42.33203125" style="2" customWidth="1"/>
    <col min="3" max="3" width="4.88671875" style="2" bestFit="1" customWidth="1"/>
    <col min="4" max="4" width="8.77734375" style="2" customWidth="1"/>
    <col min="5" max="5" width="6.33203125" style="3" bestFit="1" customWidth="1"/>
    <col min="6" max="6" width="9.6640625" style="2" customWidth="1"/>
    <col min="7" max="7" width="10.5546875" style="2" customWidth="1"/>
    <col min="8" max="8" width="7.44140625" style="2" customWidth="1"/>
    <col min="9" max="9" width="12.21875" style="2" customWidth="1"/>
    <col min="10" max="16384" width="9.109375" style="2"/>
  </cols>
  <sheetData>
    <row r="1" spans="1:9" x14ac:dyDescent="0.3">
      <c r="B1" s="17" t="s">
        <v>46</v>
      </c>
    </row>
    <row r="2" spans="1:9" x14ac:dyDescent="0.3">
      <c r="B2" s="28" t="s">
        <v>45</v>
      </c>
      <c r="C2" s="17"/>
      <c r="D2" s="17"/>
      <c r="I2" s="27" t="s">
        <v>47</v>
      </c>
    </row>
    <row r="3" spans="1:9" s="18" customFormat="1" ht="27" customHeight="1" x14ac:dyDescent="0.25">
      <c r="A3" s="25" t="s">
        <v>0</v>
      </c>
      <c r="B3" s="25" t="s">
        <v>1</v>
      </c>
      <c r="C3" s="25" t="s">
        <v>2</v>
      </c>
      <c r="D3" s="25" t="s">
        <v>3</v>
      </c>
      <c r="E3" s="26" t="s">
        <v>80</v>
      </c>
      <c r="F3" s="25" t="s">
        <v>4</v>
      </c>
      <c r="G3" s="25" t="s">
        <v>81</v>
      </c>
      <c r="H3" s="25" t="s">
        <v>6</v>
      </c>
      <c r="I3" s="25" t="s">
        <v>5</v>
      </c>
    </row>
    <row r="4" spans="1:9" ht="15" x14ac:dyDescent="0.25">
      <c r="A4" s="4" t="s">
        <v>48</v>
      </c>
      <c r="B4" s="5" t="s">
        <v>33</v>
      </c>
      <c r="C4" s="6" t="s">
        <v>8</v>
      </c>
      <c r="D4" s="7">
        <v>0</v>
      </c>
      <c r="E4" s="10">
        <f>10+0</f>
        <v>10</v>
      </c>
      <c r="F4" s="20">
        <f>D4*E4</f>
        <v>0</v>
      </c>
      <c r="G4" s="6">
        <v>0.23</v>
      </c>
      <c r="H4" s="19">
        <f>ROUND(F4*G4,2)</f>
        <v>0</v>
      </c>
      <c r="I4" s="20">
        <f t="shared" ref="I4:I35" si="0">F4+H4</f>
        <v>0</v>
      </c>
    </row>
    <row r="5" spans="1:9" ht="37.5" customHeight="1" x14ac:dyDescent="0.25">
      <c r="A5" s="4" t="s">
        <v>49</v>
      </c>
      <c r="B5" s="5" t="s">
        <v>9</v>
      </c>
      <c r="C5" s="6" t="s">
        <v>10</v>
      </c>
      <c r="D5" s="7">
        <v>0</v>
      </c>
      <c r="E5" s="10">
        <f>5+0</f>
        <v>5</v>
      </c>
      <c r="F5" s="20">
        <f t="shared" ref="F5:F35" si="1">D5*E5</f>
        <v>0</v>
      </c>
      <c r="G5" s="6">
        <v>0.23</v>
      </c>
      <c r="H5" s="19">
        <f t="shared" ref="H5:H35" si="2">ROUND(F5*G5,2)</f>
        <v>0</v>
      </c>
      <c r="I5" s="20">
        <f t="shared" si="0"/>
        <v>0</v>
      </c>
    </row>
    <row r="6" spans="1:9" ht="51.75" customHeight="1" x14ac:dyDescent="0.25">
      <c r="A6" s="4" t="s">
        <v>50</v>
      </c>
      <c r="B6" s="5" t="s">
        <v>11</v>
      </c>
      <c r="C6" s="6" t="s">
        <v>8</v>
      </c>
      <c r="D6" s="7">
        <v>0</v>
      </c>
      <c r="E6" s="10">
        <f>8+5+10+5</f>
        <v>28</v>
      </c>
      <c r="F6" s="20">
        <f t="shared" si="1"/>
        <v>0</v>
      </c>
      <c r="G6" s="6">
        <v>0.23</v>
      </c>
      <c r="H6" s="19">
        <f t="shared" si="2"/>
        <v>0</v>
      </c>
      <c r="I6" s="20">
        <f t="shared" si="0"/>
        <v>0</v>
      </c>
    </row>
    <row r="7" spans="1:9" ht="28.5" customHeight="1" x14ac:dyDescent="0.25">
      <c r="A7" s="4" t="s">
        <v>51</v>
      </c>
      <c r="B7" s="5" t="s">
        <v>13</v>
      </c>
      <c r="C7" s="6" t="s">
        <v>8</v>
      </c>
      <c r="D7" s="7">
        <v>0</v>
      </c>
      <c r="E7" s="10">
        <v>6</v>
      </c>
      <c r="F7" s="20">
        <f t="shared" si="1"/>
        <v>0</v>
      </c>
      <c r="G7" s="6">
        <v>0.23</v>
      </c>
      <c r="H7" s="19">
        <f t="shared" si="2"/>
        <v>0</v>
      </c>
      <c r="I7" s="20">
        <f t="shared" si="0"/>
        <v>0</v>
      </c>
    </row>
    <row r="8" spans="1:9" ht="31.5" customHeight="1" x14ac:dyDescent="0.25">
      <c r="A8" s="4" t="s">
        <v>52</v>
      </c>
      <c r="B8" s="5" t="s">
        <v>14</v>
      </c>
      <c r="C8" s="6" t="s">
        <v>8</v>
      </c>
      <c r="D8" s="7">
        <v>0</v>
      </c>
      <c r="E8" s="10">
        <v>35</v>
      </c>
      <c r="F8" s="20">
        <f t="shared" si="1"/>
        <v>0</v>
      </c>
      <c r="G8" s="6">
        <v>0.23</v>
      </c>
      <c r="H8" s="19">
        <f t="shared" si="2"/>
        <v>0</v>
      </c>
      <c r="I8" s="20">
        <f t="shared" si="0"/>
        <v>0</v>
      </c>
    </row>
    <row r="9" spans="1:9" ht="15" x14ac:dyDescent="0.25">
      <c r="A9" s="4" t="s">
        <v>53</v>
      </c>
      <c r="B9" s="9" t="s">
        <v>41</v>
      </c>
      <c r="C9" s="6" t="s">
        <v>8</v>
      </c>
      <c r="D9" s="7">
        <v>0</v>
      </c>
      <c r="E9" s="10">
        <f>1+3</f>
        <v>4</v>
      </c>
      <c r="F9" s="20">
        <f t="shared" si="1"/>
        <v>0</v>
      </c>
      <c r="G9" s="6">
        <v>0.23</v>
      </c>
      <c r="H9" s="19">
        <f t="shared" si="2"/>
        <v>0</v>
      </c>
      <c r="I9" s="20">
        <f t="shared" si="0"/>
        <v>0</v>
      </c>
    </row>
    <row r="10" spans="1:9" ht="31.5" customHeight="1" x14ac:dyDescent="0.25">
      <c r="A10" s="4" t="s">
        <v>54</v>
      </c>
      <c r="B10" s="5" t="s">
        <v>15</v>
      </c>
      <c r="C10" s="6" t="s">
        <v>8</v>
      </c>
      <c r="D10" s="7">
        <v>0</v>
      </c>
      <c r="E10" s="10">
        <v>5</v>
      </c>
      <c r="F10" s="20">
        <f t="shared" si="1"/>
        <v>0</v>
      </c>
      <c r="G10" s="6">
        <v>0.23</v>
      </c>
      <c r="H10" s="19">
        <f t="shared" si="2"/>
        <v>0</v>
      </c>
      <c r="I10" s="20">
        <f t="shared" si="0"/>
        <v>0</v>
      </c>
    </row>
    <row r="11" spans="1:9" ht="29.25" customHeight="1" x14ac:dyDescent="0.25">
      <c r="A11" s="4" t="s">
        <v>55</v>
      </c>
      <c r="B11" s="5" t="s">
        <v>43</v>
      </c>
      <c r="C11" s="6" t="s">
        <v>12</v>
      </c>
      <c r="D11" s="7">
        <v>0</v>
      </c>
      <c r="E11" s="10">
        <f>5</f>
        <v>5</v>
      </c>
      <c r="F11" s="20">
        <f t="shared" si="1"/>
        <v>0</v>
      </c>
      <c r="G11" s="6">
        <v>0.23</v>
      </c>
      <c r="H11" s="19">
        <f t="shared" si="2"/>
        <v>0</v>
      </c>
      <c r="I11" s="20">
        <f t="shared" si="0"/>
        <v>0</v>
      </c>
    </row>
    <row r="12" spans="1:9" ht="52.5" customHeight="1" x14ac:dyDescent="0.25">
      <c r="A12" s="4" t="s">
        <v>56</v>
      </c>
      <c r="B12" s="5" t="s">
        <v>36</v>
      </c>
      <c r="C12" s="6" t="s">
        <v>7</v>
      </c>
      <c r="D12" s="7">
        <v>0</v>
      </c>
      <c r="E12" s="10">
        <v>30</v>
      </c>
      <c r="F12" s="20">
        <f t="shared" si="1"/>
        <v>0</v>
      </c>
      <c r="G12" s="6">
        <v>0.23</v>
      </c>
      <c r="H12" s="19">
        <f t="shared" si="2"/>
        <v>0</v>
      </c>
      <c r="I12" s="20">
        <f t="shared" si="0"/>
        <v>0</v>
      </c>
    </row>
    <row r="13" spans="1:9" ht="31.5" customHeight="1" x14ac:dyDescent="0.25">
      <c r="A13" s="4" t="s">
        <v>57</v>
      </c>
      <c r="B13" s="9" t="s">
        <v>40</v>
      </c>
      <c r="C13" s="6" t="s">
        <v>7</v>
      </c>
      <c r="D13" s="7">
        <v>0</v>
      </c>
      <c r="E13" s="10">
        <v>80</v>
      </c>
      <c r="F13" s="20">
        <f t="shared" si="1"/>
        <v>0</v>
      </c>
      <c r="G13" s="6">
        <v>0.23</v>
      </c>
      <c r="H13" s="19">
        <f t="shared" si="2"/>
        <v>0</v>
      </c>
      <c r="I13" s="20">
        <f t="shared" si="0"/>
        <v>0</v>
      </c>
    </row>
    <row r="14" spans="1:9" ht="32.25" customHeight="1" x14ac:dyDescent="0.25">
      <c r="A14" s="4" t="s">
        <v>58</v>
      </c>
      <c r="B14" s="5" t="s">
        <v>42</v>
      </c>
      <c r="C14" s="6" t="s">
        <v>16</v>
      </c>
      <c r="D14" s="7">
        <v>0</v>
      </c>
      <c r="E14" s="11">
        <v>520</v>
      </c>
      <c r="F14" s="20">
        <f t="shared" si="1"/>
        <v>0</v>
      </c>
      <c r="G14" s="6">
        <v>0.23</v>
      </c>
      <c r="H14" s="19">
        <f t="shared" si="2"/>
        <v>0</v>
      </c>
      <c r="I14" s="20">
        <f t="shared" si="0"/>
        <v>0</v>
      </c>
    </row>
    <row r="15" spans="1:9" ht="49.5" customHeight="1" x14ac:dyDescent="0.25">
      <c r="A15" s="4" t="s">
        <v>59</v>
      </c>
      <c r="B15" s="5" t="s">
        <v>19</v>
      </c>
      <c r="C15" s="6" t="s">
        <v>8</v>
      </c>
      <c r="D15" s="7">
        <v>0</v>
      </c>
      <c r="E15" s="10">
        <v>34</v>
      </c>
      <c r="F15" s="20">
        <f t="shared" si="1"/>
        <v>0</v>
      </c>
      <c r="G15" s="6">
        <v>0.23</v>
      </c>
      <c r="H15" s="19">
        <f t="shared" si="2"/>
        <v>0</v>
      </c>
      <c r="I15" s="20">
        <f t="shared" si="0"/>
        <v>0</v>
      </c>
    </row>
    <row r="16" spans="1:9" ht="54" customHeight="1" x14ac:dyDescent="0.25">
      <c r="A16" s="4" t="s">
        <v>60</v>
      </c>
      <c r="B16" s="5" t="s">
        <v>18</v>
      </c>
      <c r="C16" s="6" t="s">
        <v>8</v>
      </c>
      <c r="D16" s="7">
        <v>0</v>
      </c>
      <c r="E16" s="10">
        <v>30</v>
      </c>
      <c r="F16" s="20">
        <f t="shared" si="1"/>
        <v>0</v>
      </c>
      <c r="G16" s="6">
        <v>0.23</v>
      </c>
      <c r="H16" s="19">
        <f t="shared" si="2"/>
        <v>0</v>
      </c>
      <c r="I16" s="20">
        <f t="shared" si="0"/>
        <v>0</v>
      </c>
    </row>
    <row r="17" spans="1:9" ht="56.25" customHeight="1" x14ac:dyDescent="0.25">
      <c r="A17" s="4" t="s">
        <v>61</v>
      </c>
      <c r="B17" s="5" t="s">
        <v>17</v>
      </c>
      <c r="C17" s="6" t="s">
        <v>8</v>
      </c>
      <c r="D17" s="7">
        <v>0</v>
      </c>
      <c r="E17" s="10">
        <f>1+4+3+4</f>
        <v>12</v>
      </c>
      <c r="F17" s="20">
        <f t="shared" si="1"/>
        <v>0</v>
      </c>
      <c r="G17" s="6">
        <v>0.23</v>
      </c>
      <c r="H17" s="19">
        <f t="shared" si="2"/>
        <v>0</v>
      </c>
      <c r="I17" s="20">
        <f t="shared" si="0"/>
        <v>0</v>
      </c>
    </row>
    <row r="18" spans="1:9" ht="23.25" customHeight="1" x14ac:dyDescent="0.25">
      <c r="A18" s="4" t="s">
        <v>62</v>
      </c>
      <c r="B18" s="5" t="s">
        <v>20</v>
      </c>
      <c r="C18" s="6" t="s">
        <v>8</v>
      </c>
      <c r="D18" s="7">
        <v>0</v>
      </c>
      <c r="E18" s="10">
        <v>15</v>
      </c>
      <c r="F18" s="20">
        <f t="shared" si="1"/>
        <v>0</v>
      </c>
      <c r="G18" s="6">
        <v>0.23</v>
      </c>
      <c r="H18" s="19">
        <f t="shared" si="2"/>
        <v>0</v>
      </c>
      <c r="I18" s="20">
        <f t="shared" si="0"/>
        <v>0</v>
      </c>
    </row>
    <row r="19" spans="1:9" ht="22.8" x14ac:dyDescent="0.25">
      <c r="A19" s="4" t="s">
        <v>63</v>
      </c>
      <c r="B19" s="5" t="s">
        <v>22</v>
      </c>
      <c r="C19" s="6" t="s">
        <v>8</v>
      </c>
      <c r="D19" s="7">
        <v>0</v>
      </c>
      <c r="E19" s="10">
        <v>3</v>
      </c>
      <c r="F19" s="20">
        <f t="shared" si="1"/>
        <v>0</v>
      </c>
      <c r="G19" s="6">
        <v>0.23</v>
      </c>
      <c r="H19" s="19">
        <f t="shared" si="2"/>
        <v>0</v>
      </c>
      <c r="I19" s="20">
        <f t="shared" si="0"/>
        <v>0</v>
      </c>
    </row>
    <row r="20" spans="1:9" ht="22.8" x14ac:dyDescent="0.25">
      <c r="A20" s="4" t="s">
        <v>64</v>
      </c>
      <c r="B20" s="5" t="s">
        <v>21</v>
      </c>
      <c r="C20" s="6" t="s">
        <v>8</v>
      </c>
      <c r="D20" s="7">
        <v>0</v>
      </c>
      <c r="E20" s="10">
        <v>4</v>
      </c>
      <c r="F20" s="20">
        <f t="shared" si="1"/>
        <v>0</v>
      </c>
      <c r="G20" s="6">
        <v>0.23</v>
      </c>
      <c r="H20" s="19">
        <f t="shared" si="2"/>
        <v>0</v>
      </c>
      <c r="I20" s="20">
        <f t="shared" si="0"/>
        <v>0</v>
      </c>
    </row>
    <row r="21" spans="1:9" ht="34.200000000000003" x14ac:dyDescent="0.25">
      <c r="A21" s="4" t="s">
        <v>65</v>
      </c>
      <c r="B21" s="5" t="s">
        <v>44</v>
      </c>
      <c r="C21" s="6" t="s">
        <v>8</v>
      </c>
      <c r="D21" s="7">
        <v>0</v>
      </c>
      <c r="E21" s="10">
        <v>12</v>
      </c>
      <c r="F21" s="20">
        <f t="shared" si="1"/>
        <v>0</v>
      </c>
      <c r="G21" s="6">
        <v>0.23</v>
      </c>
      <c r="H21" s="19">
        <f t="shared" si="2"/>
        <v>0</v>
      </c>
      <c r="I21" s="20">
        <f t="shared" si="0"/>
        <v>0</v>
      </c>
    </row>
    <row r="22" spans="1:9" ht="57" x14ac:dyDescent="0.25">
      <c r="A22" s="4" t="s">
        <v>66</v>
      </c>
      <c r="B22" s="5" t="s">
        <v>23</v>
      </c>
      <c r="C22" s="6" t="s">
        <v>8</v>
      </c>
      <c r="D22" s="7">
        <v>0</v>
      </c>
      <c r="E22" s="10">
        <v>30</v>
      </c>
      <c r="F22" s="20">
        <f t="shared" si="1"/>
        <v>0</v>
      </c>
      <c r="G22" s="6">
        <v>0.23</v>
      </c>
      <c r="H22" s="19">
        <f t="shared" si="2"/>
        <v>0</v>
      </c>
      <c r="I22" s="20">
        <f t="shared" si="0"/>
        <v>0</v>
      </c>
    </row>
    <row r="23" spans="1:9" ht="15" x14ac:dyDescent="0.25">
      <c r="A23" s="4" t="s">
        <v>67</v>
      </c>
      <c r="B23" s="5" t="s">
        <v>24</v>
      </c>
      <c r="C23" s="6" t="s">
        <v>8</v>
      </c>
      <c r="D23" s="7">
        <v>0</v>
      </c>
      <c r="E23" s="10">
        <v>50</v>
      </c>
      <c r="F23" s="20">
        <f t="shared" si="1"/>
        <v>0</v>
      </c>
      <c r="G23" s="6">
        <v>0.23</v>
      </c>
      <c r="H23" s="19">
        <f t="shared" si="2"/>
        <v>0</v>
      </c>
      <c r="I23" s="20">
        <f t="shared" si="0"/>
        <v>0</v>
      </c>
    </row>
    <row r="24" spans="1:9" ht="34.200000000000003" x14ac:dyDescent="0.25">
      <c r="A24" s="4" t="s">
        <v>68</v>
      </c>
      <c r="B24" s="9" t="s">
        <v>25</v>
      </c>
      <c r="C24" s="6" t="s">
        <v>8</v>
      </c>
      <c r="D24" s="7">
        <v>0</v>
      </c>
      <c r="E24" s="10">
        <v>6</v>
      </c>
      <c r="F24" s="20">
        <f t="shared" si="1"/>
        <v>0</v>
      </c>
      <c r="G24" s="6">
        <v>0.23</v>
      </c>
      <c r="H24" s="19">
        <f t="shared" si="2"/>
        <v>0</v>
      </c>
      <c r="I24" s="20">
        <f t="shared" si="0"/>
        <v>0</v>
      </c>
    </row>
    <row r="25" spans="1:9" ht="34.200000000000003" x14ac:dyDescent="0.25">
      <c r="A25" s="4" t="s">
        <v>69</v>
      </c>
      <c r="B25" s="5" t="s">
        <v>26</v>
      </c>
      <c r="C25" s="6" t="s">
        <v>7</v>
      </c>
      <c r="D25" s="7">
        <v>0</v>
      </c>
      <c r="E25" s="12">
        <v>55</v>
      </c>
      <c r="F25" s="20">
        <f t="shared" si="1"/>
        <v>0</v>
      </c>
      <c r="G25" s="6">
        <v>0.23</v>
      </c>
      <c r="H25" s="19">
        <f t="shared" si="2"/>
        <v>0</v>
      </c>
      <c r="I25" s="20">
        <f t="shared" si="0"/>
        <v>0</v>
      </c>
    </row>
    <row r="26" spans="1:9" ht="34.200000000000003" x14ac:dyDescent="0.25">
      <c r="A26" s="4" t="s">
        <v>70</v>
      </c>
      <c r="B26" s="5" t="s">
        <v>39</v>
      </c>
      <c r="C26" s="6" t="s">
        <v>8</v>
      </c>
      <c r="D26" s="7">
        <v>0</v>
      </c>
      <c r="E26" s="10">
        <f>2+4</f>
        <v>6</v>
      </c>
      <c r="F26" s="20">
        <f t="shared" si="1"/>
        <v>0</v>
      </c>
      <c r="G26" s="6">
        <v>0.23</v>
      </c>
      <c r="H26" s="19">
        <f t="shared" si="2"/>
        <v>0</v>
      </c>
      <c r="I26" s="20">
        <f t="shared" si="0"/>
        <v>0</v>
      </c>
    </row>
    <row r="27" spans="1:9" ht="22.8" x14ac:dyDescent="0.25">
      <c r="A27" s="4" t="s">
        <v>71</v>
      </c>
      <c r="B27" s="5" t="s">
        <v>37</v>
      </c>
      <c r="C27" s="6" t="s">
        <v>7</v>
      </c>
      <c r="D27" s="7">
        <v>0</v>
      </c>
      <c r="E27" s="10">
        <v>150</v>
      </c>
      <c r="F27" s="20">
        <f t="shared" si="1"/>
        <v>0</v>
      </c>
      <c r="G27" s="6">
        <v>0.23</v>
      </c>
      <c r="H27" s="19">
        <f t="shared" si="2"/>
        <v>0</v>
      </c>
      <c r="I27" s="20">
        <f t="shared" si="0"/>
        <v>0</v>
      </c>
    </row>
    <row r="28" spans="1:9" ht="57" x14ac:dyDescent="0.25">
      <c r="A28" s="4" t="s">
        <v>72</v>
      </c>
      <c r="B28" s="5" t="s">
        <v>38</v>
      </c>
      <c r="C28" s="6" t="s">
        <v>7</v>
      </c>
      <c r="D28" s="7">
        <v>0</v>
      </c>
      <c r="E28" s="10">
        <v>70</v>
      </c>
      <c r="F28" s="20">
        <f t="shared" si="1"/>
        <v>0</v>
      </c>
      <c r="G28" s="6">
        <v>0.08</v>
      </c>
      <c r="H28" s="19">
        <f t="shared" si="2"/>
        <v>0</v>
      </c>
      <c r="I28" s="20">
        <f t="shared" si="0"/>
        <v>0</v>
      </c>
    </row>
    <row r="29" spans="1:9" ht="34.200000000000003" x14ac:dyDescent="0.25">
      <c r="A29" s="4" t="s">
        <v>73</v>
      </c>
      <c r="B29" s="5" t="s">
        <v>27</v>
      </c>
      <c r="C29" s="6" t="s">
        <v>8</v>
      </c>
      <c r="D29" s="7">
        <v>0</v>
      </c>
      <c r="E29" s="10">
        <v>30</v>
      </c>
      <c r="F29" s="20">
        <f t="shared" si="1"/>
        <v>0</v>
      </c>
      <c r="G29" s="6">
        <v>0.23</v>
      </c>
      <c r="H29" s="19">
        <f t="shared" si="2"/>
        <v>0</v>
      </c>
      <c r="I29" s="20">
        <f t="shared" si="0"/>
        <v>0</v>
      </c>
    </row>
    <row r="30" spans="1:9" ht="22.8" x14ac:dyDescent="0.25">
      <c r="A30" s="4" t="s">
        <v>74</v>
      </c>
      <c r="B30" s="5" t="s">
        <v>35</v>
      </c>
      <c r="C30" s="6" t="s">
        <v>7</v>
      </c>
      <c r="D30" s="7">
        <v>0</v>
      </c>
      <c r="E30" s="10">
        <v>2</v>
      </c>
      <c r="F30" s="20">
        <f t="shared" si="1"/>
        <v>0</v>
      </c>
      <c r="G30" s="6">
        <v>0.23</v>
      </c>
      <c r="H30" s="19">
        <f t="shared" si="2"/>
        <v>0</v>
      </c>
      <c r="I30" s="20">
        <f t="shared" si="0"/>
        <v>0</v>
      </c>
    </row>
    <row r="31" spans="1:9" ht="34.200000000000003" x14ac:dyDescent="0.25">
      <c r="A31" s="4" t="s">
        <v>75</v>
      </c>
      <c r="B31" s="9" t="s">
        <v>28</v>
      </c>
      <c r="C31" s="13" t="s">
        <v>7</v>
      </c>
      <c r="D31" s="7">
        <v>0</v>
      </c>
      <c r="E31" s="8">
        <v>5</v>
      </c>
      <c r="F31" s="20">
        <f t="shared" si="1"/>
        <v>0</v>
      </c>
      <c r="G31" s="6">
        <v>0.23</v>
      </c>
      <c r="H31" s="19">
        <f t="shared" si="2"/>
        <v>0</v>
      </c>
      <c r="I31" s="20">
        <f t="shared" si="0"/>
        <v>0</v>
      </c>
    </row>
    <row r="32" spans="1:9" ht="22.8" x14ac:dyDescent="0.25">
      <c r="A32" s="4" t="s">
        <v>76</v>
      </c>
      <c r="B32" s="5" t="s">
        <v>29</v>
      </c>
      <c r="C32" s="6" t="s">
        <v>8</v>
      </c>
      <c r="D32" s="7">
        <v>0</v>
      </c>
      <c r="E32" s="10">
        <f>10+10+10</f>
        <v>30</v>
      </c>
      <c r="F32" s="20">
        <f t="shared" si="1"/>
        <v>0</v>
      </c>
      <c r="G32" s="6">
        <v>0.23</v>
      </c>
      <c r="H32" s="19">
        <f t="shared" si="2"/>
        <v>0</v>
      </c>
      <c r="I32" s="20">
        <f t="shared" si="0"/>
        <v>0</v>
      </c>
    </row>
    <row r="33" spans="1:9" ht="22.8" x14ac:dyDescent="0.25">
      <c r="A33" s="4" t="s">
        <v>77</v>
      </c>
      <c r="B33" s="5" t="s">
        <v>30</v>
      </c>
      <c r="C33" s="6" t="s">
        <v>7</v>
      </c>
      <c r="D33" s="7">
        <v>0</v>
      </c>
      <c r="E33" s="10">
        <v>60</v>
      </c>
      <c r="F33" s="20">
        <f t="shared" si="1"/>
        <v>0</v>
      </c>
      <c r="G33" s="6">
        <v>0.23</v>
      </c>
      <c r="H33" s="19">
        <f t="shared" si="2"/>
        <v>0</v>
      </c>
      <c r="I33" s="20">
        <f t="shared" si="0"/>
        <v>0</v>
      </c>
    </row>
    <row r="34" spans="1:9" ht="22.8" x14ac:dyDescent="0.25">
      <c r="A34" s="4" t="s">
        <v>78</v>
      </c>
      <c r="B34" s="5" t="s">
        <v>31</v>
      </c>
      <c r="C34" s="6" t="s">
        <v>7</v>
      </c>
      <c r="D34" s="7">
        <v>0</v>
      </c>
      <c r="E34" s="10">
        <v>70</v>
      </c>
      <c r="F34" s="20">
        <f t="shared" si="1"/>
        <v>0</v>
      </c>
      <c r="G34" s="6">
        <v>0.23</v>
      </c>
      <c r="H34" s="19">
        <f t="shared" si="2"/>
        <v>0</v>
      </c>
      <c r="I34" s="20">
        <f t="shared" si="0"/>
        <v>0</v>
      </c>
    </row>
    <row r="35" spans="1:9" ht="34.200000000000003" x14ac:dyDescent="0.25">
      <c r="A35" s="4" t="s">
        <v>79</v>
      </c>
      <c r="B35" s="5" t="s">
        <v>32</v>
      </c>
      <c r="C35" s="6" t="s">
        <v>7</v>
      </c>
      <c r="D35" s="7">
        <v>0</v>
      </c>
      <c r="E35" s="14">
        <v>20</v>
      </c>
      <c r="F35" s="20">
        <f t="shared" si="1"/>
        <v>0</v>
      </c>
      <c r="G35" s="6">
        <v>0.23</v>
      </c>
      <c r="H35" s="19">
        <f t="shared" si="2"/>
        <v>0</v>
      </c>
      <c r="I35" s="20">
        <f t="shared" si="0"/>
        <v>0</v>
      </c>
    </row>
    <row r="36" spans="1:9" ht="26.25" customHeight="1" x14ac:dyDescent="0.25">
      <c r="A36" s="4"/>
      <c r="B36" s="15" t="s">
        <v>34</v>
      </c>
      <c r="C36" s="15"/>
      <c r="D36" s="22">
        <v>0</v>
      </c>
      <c r="E36" s="16"/>
      <c r="F36" s="24">
        <f>SUM(F4:F35)</f>
        <v>0</v>
      </c>
      <c r="G36" s="15"/>
      <c r="H36" s="23">
        <f>SUM(H4:H35)</f>
        <v>0</v>
      </c>
      <c r="I36" s="21">
        <f>SUM(I4:I35)</f>
        <v>0</v>
      </c>
    </row>
    <row r="37" spans="1:9" x14ac:dyDescent="0.3">
      <c r="A37" s="1"/>
      <c r="D37" s="7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80">
    <sortCondition ref="B4:B80"/>
  </sortState>
  <phoneticPr fontId="4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śr.czystości 2023r</vt:lpstr>
      <vt:lpstr>Arkusz2</vt:lpstr>
      <vt:lpstr>Arkusz3</vt:lpstr>
      <vt:lpstr>'śr.czystości 2023r'!Obszar_wydruku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2023-02-08T09:55:11Z</dcterms:modified>
</cp:coreProperties>
</file>